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E0B896F-88DA-449D-9AC4-03E5644FDDD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B3" i="1"/>
  <c r="D2" i="1"/>
  <c r="B2" i="1"/>
</calcChain>
</file>

<file path=xl/sharedStrings.xml><?xml version="1.0" encoding="utf-8"?>
<sst xmlns="http://schemas.openxmlformats.org/spreadsheetml/2006/main" count="9" uniqueCount="9">
  <si>
    <t>Категорија</t>
  </si>
  <si>
    <t>Име не категорија</t>
  </si>
  <si>
    <t>Ставка</t>
  </si>
  <si>
    <t>Име на ставка</t>
  </si>
  <si>
    <t>Буџет</t>
  </si>
  <si>
    <t>Самофинансирани 
активности</t>
  </si>
  <si>
    <t>Дотации</t>
  </si>
  <si>
    <t>Донации</t>
  </si>
  <si>
    <t>Кредити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</si>
</sst>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2"/>
  <sheetViews>
    <sheetView tabSelected="1" workbookViewId="0">
      <selection activeCell="F23" sqref="F23"/>
    </sheetView>
  </sheetViews>
  <sheetFormatPr defaultColWidth="14.42578125" defaultRowHeight="15.75" customHeight="1" x14ac:dyDescent="0.2"/>
  <cols>
    <col min="1" max="1" width="11.28515625" customWidth="1"/>
    <col min="2" max="2" width="20.7109375" customWidth="1"/>
    <col min="3" max="3" width="7.7109375" customWidth="1"/>
    <col min="4" max="4" width="47.5703125" customWidth="1"/>
    <col min="5" max="5" width="10.7109375" customWidth="1"/>
    <col min="6" max="6" width="19.140625" customWidth="1"/>
    <col min="7" max="7" width="10.7109375" customWidth="1"/>
    <col min="8" max="8" width="9.5703125" customWidth="1"/>
    <col min="9" max="9" width="9" customWidth="1"/>
    <col min="10" max="11" width="113.285156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>
        <v>71</v>
      </c>
      <c r="B2" s="4" t="str">
        <f ca="1">IFERROR(__xludf.DUMMYFUNCTION("VLOOKUP(A2,IMPORTRANGE(""https://docs.google.com/spreadsheets/d/1tI2HJxr4pgJGtE4QZCjCsTyYROUqfXGbzgitaT6Pky8/edit?usp=sharing"",""prihodi!$A$1:$B""),2)"),"Даночни приходи")</f>
        <v>Даночни приходи</v>
      </c>
      <c r="C2" s="3">
        <v>711</v>
      </c>
      <c r="D2" s="4" t="str">
        <f ca="1">IFERROR(__xludf.DUMMYFUNCTION("VLOOKUP(C2,IMPORTRANGE(""https://docs.google.com/spreadsheets/d/1tI2HJxr4pgJGtE4QZCjCsTyYROUqfXGbzgitaT6Pky8/edit?usp=sharing"",""prihodi!$D$1:$E""),2)"),"Данок од доход, од добивка и од капитални добивки")</f>
        <v>Данок од доход, од добивка и од капитални добивки</v>
      </c>
      <c r="E2" s="3">
        <v>16150000</v>
      </c>
      <c r="F2" s="3">
        <v>0</v>
      </c>
      <c r="G2" s="3">
        <v>0</v>
      </c>
      <c r="H2" s="3">
        <v>0</v>
      </c>
      <c r="I2" s="3">
        <v>0</v>
      </c>
    </row>
    <row r="3" spans="1:9" x14ac:dyDescent="0.2">
      <c r="A3" s="3">
        <v>71</v>
      </c>
      <c r="B3" s="4" t="str">
        <f ca="1">IFERROR(__xludf.DUMMYFUNCTION("VLOOKUP(A3,IMPORTRANGE(""https://docs.google.com/spreadsheets/d/1tI2HJxr4pgJGtE4QZCjCsTyYROUqfXGbzgitaT6Pky8/edit?usp=sharing"",""prihodi!$A$1:$B""),2)"),"Даночни приходи")</f>
        <v>Даночни приходи</v>
      </c>
      <c r="C3" s="3">
        <v>713</v>
      </c>
      <c r="D3" s="4" t="str">
        <f ca="1">IFERROR(__xludf.DUMMYFUNCTION("VLOOKUP(C3,IMPORTRANGE(""https://docs.google.com/spreadsheets/d/1tI2HJxr4pgJGtE4QZCjCsTyYROUqfXGbzgitaT6Pky8/edit?usp=sharing"",""prihodi!$D$1:$E""),2)"),"Даноци на имот")</f>
        <v>Даноци на имот</v>
      </c>
      <c r="E3" s="3">
        <v>194000000</v>
      </c>
      <c r="F3" s="3">
        <v>0</v>
      </c>
      <c r="G3" s="3">
        <v>0</v>
      </c>
      <c r="H3" s="3">
        <v>0</v>
      </c>
      <c r="I3" s="3">
        <v>0</v>
      </c>
    </row>
    <row r="4" spans="1:9" x14ac:dyDescent="0.2">
      <c r="A4" s="3">
        <v>71</v>
      </c>
      <c r="B4" s="4" t="str">
        <f ca="1">IFERROR(__xludf.DUMMYFUNCTION("VLOOKUP(A4,IMPORTRANGE(""https://docs.google.com/spreadsheets/d/1tI2HJxr4pgJGtE4QZCjCsTyYROUqfXGbzgitaT6Pky8/edit?usp=sharing"",""prihodi!$A$1:$B""),2)"),"Даночни приходи")</f>
        <v>Даночни приходи</v>
      </c>
      <c r="C4" s="3">
        <v>717</v>
      </c>
      <c r="D4" s="4" t="str">
        <f ca="1">IFERROR(__xludf.DUMMYFUNCTION("VLOOKUP(C4,IMPORTRANGE(""https://docs.google.com/spreadsheets/d/1tI2HJxr4pgJGtE4QZCjCsTyYROUqfXGbzgitaT6Pky8/edit?usp=sharing"",""prihodi!$D$1:$E""),2)"),"Даноци на специфични услуги")</f>
        <v>Даноци на специфични услуги</v>
      </c>
      <c r="E4" s="3">
        <v>280765000</v>
      </c>
      <c r="F4" s="3">
        <v>0</v>
      </c>
      <c r="G4" s="3">
        <v>0</v>
      </c>
      <c r="H4" s="3">
        <v>0</v>
      </c>
      <c r="I4" s="3">
        <v>0</v>
      </c>
    </row>
    <row r="5" spans="1:9" x14ac:dyDescent="0.2">
      <c r="A5" s="3">
        <v>71</v>
      </c>
      <c r="B5" s="4" t="str">
        <f ca="1">IFERROR(__xludf.DUMMYFUNCTION("VLOOKUP(A5,IMPORTRANGE(""https://docs.google.com/spreadsheets/d/1tI2HJxr4pgJGtE4QZCjCsTyYROUqfXGbzgitaT6Pky8/edit?usp=sharing"",""prihodi!$A$1:$B""),2)"),"Даночни приходи")</f>
        <v>Даночни приходи</v>
      </c>
      <c r="C5" s="3">
        <v>718</v>
      </c>
      <c r="D5" s="4" t="str">
        <f ca="1">IFERROR(__xludf.DUMMYFUNCTION("VLOOKUP(C5,IMPORTRANGE(""https://docs.google.com/spreadsheets/d/1tI2HJxr4pgJGtE4QZCjCsTyYROUqfXGbzgitaT6Pky8/edit?usp=sharing"",""prihodi!$D$1:$E""),2)"),"Такси на користење или дозволи за вршење дејност")</f>
        <v>Такси на користење или дозволи за вршење дејност</v>
      </c>
      <c r="E5" s="3">
        <v>1850000</v>
      </c>
      <c r="F5" s="3">
        <v>0</v>
      </c>
      <c r="G5" s="3">
        <v>0</v>
      </c>
      <c r="H5" s="3">
        <v>0</v>
      </c>
      <c r="I5" s="3">
        <v>0</v>
      </c>
    </row>
    <row r="6" spans="1:9" x14ac:dyDescent="0.2">
      <c r="A6" s="3">
        <v>72</v>
      </c>
      <c r="B6" s="4" t="str">
        <f ca="1">IFERROR(__xludf.DUMMYFUNCTION("VLOOKUP(A6,IMPORTRANGE(""https://docs.google.com/spreadsheets/d/1tI2HJxr4pgJGtE4QZCjCsTyYROUqfXGbzgitaT6Pky8/edit?usp=sharing"",""prihodi!$A$1:$B""),2)"),"Неданочни приходи")</f>
        <v>Неданочни приходи</v>
      </c>
      <c r="C6" s="3">
        <v>722</v>
      </c>
      <c r="D6" s="4" t="str">
        <f ca="1">IFERROR(__xludf.DUMMYFUNCTION("VLOOKUP(C6,IMPORTRANGE(""https://docs.google.com/spreadsheets/d/1tI2HJxr4pgJGtE4QZCjCsTyYROUqfXGbzgitaT6Pky8/edit?usp=sharing"",""prihodi!$D$1:$E""),2)"),"Глоби, судски и административни такси")</f>
        <v>Глоби, судски и административни такси</v>
      </c>
      <c r="E6" s="3">
        <v>2500000</v>
      </c>
      <c r="F6" s="3">
        <v>0</v>
      </c>
      <c r="G6" s="3">
        <v>0</v>
      </c>
      <c r="H6" s="3">
        <v>0</v>
      </c>
      <c r="I6" s="3">
        <v>0</v>
      </c>
    </row>
    <row r="7" spans="1:9" x14ac:dyDescent="0.2">
      <c r="A7" s="3">
        <v>72</v>
      </c>
      <c r="B7" s="4" t="str">
        <f ca="1">IFERROR(__xludf.DUMMYFUNCTION("VLOOKUP(A7,IMPORTRANGE(""https://docs.google.com/spreadsheets/d/1tI2HJxr4pgJGtE4QZCjCsTyYROUqfXGbzgitaT6Pky8/edit?usp=sharing"",""prihodi!$A$1:$B""),2)"),"Неданочни приходи")</f>
        <v>Неданочни приходи</v>
      </c>
      <c r="C7" s="3">
        <v>723</v>
      </c>
      <c r="D7" s="4" t="str">
        <f ca="1">IFERROR(__xludf.DUMMYFUNCTION("VLOOKUP(C7,IMPORTRANGE(""https://docs.google.com/spreadsheets/d/1tI2HJxr4pgJGtE4QZCjCsTyYROUqfXGbzgitaT6Pky8/edit?usp=sharing"",""prihodi!$D$1:$E""),2)"),"Такси и надоместоци")</f>
        <v>Такси и надоместоци</v>
      </c>
      <c r="E7" s="3">
        <v>7460000</v>
      </c>
      <c r="F7" s="3">
        <v>25629389</v>
      </c>
      <c r="G7" s="3">
        <v>0</v>
      </c>
      <c r="H7" s="3">
        <v>0</v>
      </c>
      <c r="I7" s="3">
        <v>0</v>
      </c>
    </row>
    <row r="8" spans="1:9" x14ac:dyDescent="0.2">
      <c r="A8" s="3">
        <v>72</v>
      </c>
      <c r="B8" s="4" t="str">
        <f ca="1">IFERROR(__xludf.DUMMYFUNCTION("VLOOKUP(A8,IMPORTRANGE(""https://docs.google.com/spreadsheets/d/1tI2HJxr4pgJGtE4QZCjCsTyYROUqfXGbzgitaT6Pky8/edit?usp=sharing"",""prihodi!$A$1:$B""),2)"),"Неданочни приходи")</f>
        <v>Неданочни приходи</v>
      </c>
      <c r="C8" s="3">
        <v>724</v>
      </c>
      <c r="D8" s="4" t="str">
        <f ca="1">IFERROR(__xludf.DUMMYFUNCTION("VLOOKUP(C8,IMPORTRANGE(""https://docs.google.com/spreadsheets/d/1tI2HJxr4pgJGtE4QZCjCsTyYROUqfXGbzgitaT6Pky8/edit?usp=sharing"",""prihodi!$D$1:$E""),2)"),"Други владини услуги")</f>
        <v>Други владини услуги</v>
      </c>
      <c r="E8" s="3">
        <v>20000</v>
      </c>
      <c r="F8" s="3">
        <v>0</v>
      </c>
      <c r="G8" s="3">
        <v>0</v>
      </c>
      <c r="H8" s="3">
        <v>0</v>
      </c>
      <c r="I8" s="3">
        <v>0</v>
      </c>
    </row>
    <row r="9" spans="1:9" x14ac:dyDescent="0.2">
      <c r="A9" s="3">
        <v>72</v>
      </c>
      <c r="B9" s="4" t="str">
        <f ca="1">IFERROR(__xludf.DUMMYFUNCTION("VLOOKUP(A9,IMPORTRANGE(""https://docs.google.com/spreadsheets/d/1tI2HJxr4pgJGtE4QZCjCsTyYROUqfXGbzgitaT6Pky8/edit?usp=sharing"",""prihodi!$A$1:$B""),2)"),"Неданочни приходи")</f>
        <v>Неданочни приходи</v>
      </c>
      <c r="C9" s="3">
        <v>725</v>
      </c>
      <c r="D9" s="4" t="str">
        <f ca="1">IFERROR(__xludf.DUMMYFUNCTION("VLOOKUP(C9,IMPORTRANGE(""https://docs.google.com/spreadsheets/d/1tI2HJxr4pgJGtE4QZCjCsTyYROUqfXGbzgitaT6Pky8/edit?usp=sharing"",""prihodi!$D$1:$E""),2)"),"Други неданочни приходи")</f>
        <v>Други неданочни приходи</v>
      </c>
      <c r="E9" s="3">
        <v>6100000</v>
      </c>
      <c r="F9" s="3">
        <v>0</v>
      </c>
      <c r="G9" s="3">
        <v>0</v>
      </c>
      <c r="H9" s="3">
        <v>0</v>
      </c>
      <c r="I9" s="3">
        <v>0</v>
      </c>
    </row>
    <row r="10" spans="1:9" x14ac:dyDescent="0.2">
      <c r="A10" s="3">
        <v>73</v>
      </c>
      <c r="B10" s="4" t="str">
        <f ca="1">IFERROR(__xludf.DUMMYFUNCTION("VLOOKUP(A10,IMPORTRANGE(""https://docs.google.com/spreadsheets/d/1tI2HJxr4pgJGtE4QZCjCsTyYROUqfXGbzgitaT6Pky8/edit?usp=sharing"",""prihodi!$A$1:$B""),2)"),"Капитални приходи")</f>
        <v>Капитални приходи</v>
      </c>
      <c r="C10" s="3">
        <v>733</v>
      </c>
      <c r="D10" s="4" t="str">
        <f ca="1">IFERROR(__xludf.DUMMYFUNCTION("VLOOKUP(C10,IMPORTRANGE(""https://docs.google.com/spreadsheets/d/1tI2HJxr4pgJGtE4QZCjCsTyYROUqfXGbzgitaT6Pky8/edit?usp=sharing"",""prihodi!$D$1:$E""),2)"),"Продажба на земјиште и нематеријални вложувања")</f>
        <v>Продажба на земјиште и нематеријални вложувања</v>
      </c>
      <c r="E10" s="3">
        <v>49634128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">
      <c r="A11" s="3">
        <v>74</v>
      </c>
      <c r="B11" s="4" t="str">
        <f ca="1">IFERROR(__xludf.DUMMYFUNCTION("VLOOKUP(A11,IMPORTRANGE(""https://docs.google.com/spreadsheets/d/1tI2HJxr4pgJGtE4QZCjCsTyYROUqfXGbzgitaT6Pky8/edit?usp=sharing"",""prihodi!$A$1:$B""),2)"),"Трансфери и донации")</f>
        <v>Трансфери и донации</v>
      </c>
      <c r="C11" s="3">
        <v>741</v>
      </c>
      <c r="D11" s="4" t="str">
        <f ca="1">IFERROR(__xludf.DUMMYFUNCTION("VLOOKUP(C11,IMPORTRANGE(""https://docs.google.com/spreadsheets/d/1tI2HJxr4pgJGtE4QZCjCsTyYROUqfXGbzgitaT6Pky8/edit?usp=sharing"",""prihodi!$D$1:$E""),2)"),"Трансфери од други нивоа на власт")</f>
        <v>Трансфери од други нивоа на власт</v>
      </c>
      <c r="E11" s="3">
        <v>173536872</v>
      </c>
      <c r="F11" s="3">
        <v>16514115</v>
      </c>
      <c r="G11" s="3">
        <v>503382735</v>
      </c>
      <c r="H11" s="3">
        <v>2260724</v>
      </c>
      <c r="I11" s="3">
        <v>0</v>
      </c>
    </row>
    <row r="12" spans="1:9" x14ac:dyDescent="0.2">
      <c r="A12" s="3">
        <v>74</v>
      </c>
      <c r="B12" s="4" t="str">
        <f ca="1">IFERROR(__xludf.DUMMYFUNCTION("VLOOKUP(A12,IMPORTRANGE(""https://docs.google.com/spreadsheets/d/1tI2HJxr4pgJGtE4QZCjCsTyYROUqfXGbzgitaT6Pky8/edit?usp=sharing"",""prihodi!$A$1:$B""),2)"),"Трансфери и донации")</f>
        <v>Трансфери и донации</v>
      </c>
      <c r="C12" s="3">
        <v>742</v>
      </c>
      <c r="D12" s="4" t="str">
        <f ca="1">IFERROR(__xludf.DUMMYFUNCTION("VLOOKUP(C12,IMPORTRANGE(""https://docs.google.com/spreadsheets/d/1tI2HJxr4pgJGtE4QZCjCsTyYROUqfXGbzgitaT6Pky8/edit?usp=sharing"",""prihodi!$D$1:$E""),2)"),"Донации од странство")</f>
        <v>Донации од странство</v>
      </c>
      <c r="E12" s="3">
        <v>0</v>
      </c>
      <c r="F12" s="3">
        <v>0</v>
      </c>
      <c r="G12" s="3">
        <v>0</v>
      </c>
      <c r="H12" s="3">
        <v>18961540</v>
      </c>
      <c r="I12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2022-04-11T08:53:42Z</dcterms:modified>
</cp:coreProperties>
</file>